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анные" sheetId="1" state="visible" r:id="rId1"/>
    <sheet xmlns:r="http://schemas.openxmlformats.org/officeDocument/2006/relationships" name="Расчет" sheetId="2" state="visible" r:id="rId2"/>
    <sheet xmlns:r="http://schemas.openxmlformats.org/officeDocument/2006/relationships" name="График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0.00&quot; чеков&quot;"/>
    <numFmt numFmtId="166" formatCode="#,##0\ &quot;₽&quot;"/>
  </numFmts>
  <fonts count="6">
    <font>
      <name val="Calibri"/>
      <family val="2"/>
      <color theme="1"/>
      <sz val="11"/>
      <scheme val="minor"/>
    </font>
    <font>
      <b val="1"/>
      <color rgb="FFFFFFFF"/>
      <sz val="14"/>
    </font>
    <font>
      <b val="1"/>
    </font>
    <font>
      <i val="1"/>
      <sz val="9"/>
    </font>
    <font>
      <color rgb="FF595959"/>
      <sz val="9"/>
    </font>
    <font>
      <b val="1"/>
      <color rgb="FF006100"/>
    </font>
  </fonts>
  <fills count="6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FFDDEBF7"/>
      </patternFill>
    </fill>
    <fill>
      <patternFill patternType="solid">
        <fgColor rgb="FFFFF2CC"/>
      </patternFill>
    </fill>
    <fill>
      <patternFill patternType="solid">
        <fgColor rgb="FFE2EFDA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pivotButton="0" quotePrefix="0" xfId="0"/>
    <xf numFmtId="0" fontId="2" fillId="3" borderId="1" pivotButton="0" quotePrefix="0" xfId="0"/>
    <xf numFmtId="0" fontId="0" fillId="0" borderId="1" pivotButton="0" quotePrefix="0" xfId="0"/>
    <xf numFmtId="164" fontId="0" fillId="4" borderId="1" pivotButton="0" quotePrefix="0" xfId="0"/>
    <xf numFmtId="164" fontId="2" fillId="5" borderId="1" pivotButton="0" quotePrefix="0" xfId="0"/>
    <xf numFmtId="165" fontId="0" fillId="4" borderId="1" pivotButton="0" quotePrefix="0" xfId="0"/>
    <xf numFmtId="1" fontId="0" fillId="4" borderId="1" pivotButton="0" quotePrefix="0" xfId="0"/>
    <xf numFmtId="0" fontId="3" fillId="0" borderId="0" pivotButton="0" quotePrefix="0" xfId="0"/>
    <xf numFmtId="164" fontId="0" fillId="5" borderId="1" pivotButton="0" quotePrefix="0" xfId="0"/>
    <xf numFmtId="0" fontId="4" fillId="0" borderId="1" pivotButton="0" quotePrefix="0" xfId="0"/>
    <xf numFmtId="2" fontId="0" fillId="5" borderId="1" pivotButton="0" quotePrefix="0" xfId="0"/>
    <xf numFmtId="165" fontId="0" fillId="5" borderId="1" pivotButton="0" quotePrefix="0" xfId="0"/>
    <xf numFmtId="10" fontId="0" fillId="5" borderId="1" pivotButton="0" quotePrefix="0" xfId="0"/>
    <xf numFmtId="0" fontId="2" fillId="0" borderId="1" pivotButton="0" quotePrefix="0" xfId="0"/>
    <xf numFmtId="0" fontId="5" fillId="5" borderId="1" pivotButton="0" quotePrefix="0" xfId="0"/>
    <xf numFmtId="2" fontId="0" fillId="0" borderId="1" pivotButton="0" quotePrefix="0" xfId="0"/>
    <xf numFmtId="166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Выручка и совокупные затраты</a:t>
            </a:r>
          </a:p>
        </rich>
      </tx>
    </title>
    <plotArea>
      <lineChart>
        <grouping val="standard"/>
        <ser>
          <idx val="0"/>
          <order val="0"/>
          <tx>
            <strRef>
              <f>'График'!B3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'График'!$A$4:$A$10</f>
            </numRef>
          </cat>
          <val>
            <numRef>
              <f>'График'!$B$4:$B$10</f>
            </numRef>
          </val>
          <smooth val="0"/>
        </ser>
        <ser>
          <idx val="1"/>
          <order val="1"/>
          <tx>
            <strRef>
              <f>'График'!C3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'График'!$A$4:$A$10</f>
            </numRef>
          </cat>
          <val>
            <numRef>
              <f>'График'!$C$4:$C$10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Чеков в месяц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Руб.</a:t>
                </a:r>
              </a:p>
            </rich>
          </tx>
        </title>
        <numFmt formatCode="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Прибыль, руб.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'График'!D3</f>
            </strRef>
          </tx>
          <spPr>
            <a:ln xmlns:a="http://schemas.openxmlformats.org/drawingml/2006/main">
              <a:prstDash val="solid"/>
            </a:ln>
          </spPr>
          <cat>
            <numRef>
              <f>'График'!$A$4:$A$10</f>
            </numRef>
          </cat>
          <val>
            <numRef>
              <f>'График'!$D$4:$D$10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Чеков в месяц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Руб.</a:t>
                </a:r>
              </a:p>
            </rich>
          </tx>
        </title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5</col>
      <colOff>0</colOff>
      <row>2</row>
      <rowOff>0</rowOff>
    </from>
    <ext cx="720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24</row>
      <rowOff>0</rowOff>
    </from>
    <ext cx="720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7" customWidth="1" min="1" max="1"/>
    <col width="16" customWidth="1" min="2" max="2"/>
  </cols>
  <sheetData>
    <row r="1">
      <c r="A1" s="1" t="inlineStr">
        <is>
          <t>Точка безубыточности — исходные данные</t>
        </is>
      </c>
    </row>
    <row r="3">
      <c r="A3" s="2" t="inlineStr">
        <is>
          <t>Показатель</t>
        </is>
      </c>
      <c r="B3" s="2" t="inlineStr">
        <is>
          <t>Значение</t>
        </is>
      </c>
    </row>
    <row r="4">
      <c r="A4" s="3" t="inlineStr">
        <is>
          <t>Средний чек, руб/чек</t>
        </is>
      </c>
      <c r="B4" s="4" t="n">
        <v>350</v>
      </c>
    </row>
    <row r="5">
      <c r="A5" s="3" t="inlineStr">
        <is>
          <t>Переменные затраты, руб/чек</t>
        </is>
      </c>
      <c r="B5" s="4" t="n">
        <v>120</v>
      </c>
    </row>
    <row r="6">
      <c r="A6" s="3" t="inlineStr">
        <is>
          <t>Аренда, руб/мес</t>
        </is>
      </c>
      <c r="B6" s="4" t="n">
        <v>120000</v>
      </c>
    </row>
    <row r="7">
      <c r="A7" s="3" t="inlineStr">
        <is>
          <t>Зарплата, руб/мес</t>
        </is>
      </c>
      <c r="B7" s="4" t="n">
        <v>160000</v>
      </c>
    </row>
    <row r="8">
      <c r="A8" s="3" t="inlineStr">
        <is>
          <t>Налоги и взносы, руб/мес</t>
        </is>
      </c>
      <c r="B8" s="4" t="n">
        <v>40000</v>
      </c>
    </row>
    <row r="9">
      <c r="A9" s="3" t="inlineStr">
        <is>
          <t>Прочее, руб/мес</t>
        </is>
      </c>
      <c r="B9" s="4" t="n">
        <v>30000</v>
      </c>
    </row>
    <row r="10">
      <c r="A10" s="3" t="inlineStr">
        <is>
          <t>Постоянные затраты, итого, руб/мес</t>
        </is>
      </c>
      <c r="B10" s="5">
        <f>SUM(B6:B9)</f>
        <v/>
      </c>
    </row>
    <row r="11">
      <c r="A11" s="3" t="inlineStr">
        <is>
          <t>План продаж, чеков/мес</t>
        </is>
      </c>
      <c r="B11" s="6" t="n">
        <v>1800</v>
      </c>
    </row>
    <row r="12">
      <c r="A12" s="3" t="inlineStr">
        <is>
          <t>Дней в месяце</t>
        </is>
      </c>
      <c r="B12" s="7" t="n">
        <v>30</v>
      </c>
    </row>
    <row r="14">
      <c r="A14" s="8" t="inlineStr">
        <is>
          <t>Желтые ячейки — изменяемые исходные данные; зеленые считаются формулами.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45" customWidth="1" min="3" max="3"/>
  </cols>
  <sheetData>
    <row r="1">
      <c r="A1" s="1" t="inlineStr">
        <is>
          <t>Точка безубыточности — расчет</t>
        </is>
      </c>
    </row>
    <row r="3">
      <c r="A3" s="2" t="inlineStr">
        <is>
          <t>Показатель</t>
        </is>
      </c>
      <c r="B3" s="2" t="inlineStr">
        <is>
          <t>Значение</t>
        </is>
      </c>
      <c r="C3" s="2" t="inlineStr">
        <is>
          <t>Формула / пояснение</t>
        </is>
      </c>
    </row>
    <row r="4">
      <c r="A4" s="3" t="inlineStr">
        <is>
          <t>Маржинальный доход на чек, руб</t>
        </is>
      </c>
      <c r="B4" s="9">
        <f>Данные!B4-Данные!B5</f>
        <v/>
      </c>
      <c r="C4" s="10" t="inlineStr">
        <is>
          <t>Средний чек − переменные затраты</t>
        </is>
      </c>
    </row>
    <row r="5">
      <c r="A5" s="3" t="inlineStr">
        <is>
          <t>Точка безубыточности, точное число чеков</t>
        </is>
      </c>
      <c r="B5" s="11">
        <f>Данные!B10/B4</f>
        <v/>
      </c>
      <c r="C5" s="10" t="inlineStr">
        <is>
          <t>Постоянные затраты / маржинальный доход</t>
        </is>
      </c>
    </row>
    <row r="6">
      <c r="A6" s="3" t="inlineStr">
        <is>
          <t>Точка безубыточности, чеков (округление вверх)</t>
        </is>
      </c>
      <c r="B6" s="12">
        <f>ROUNDUP(B5,0)</f>
        <v/>
      </c>
      <c r="C6" s="10" t="inlineStr">
        <is>
          <t>Округление точной точки вверх до целого чека</t>
        </is>
      </c>
    </row>
    <row r="7">
      <c r="A7" s="3" t="inlineStr">
        <is>
          <t>Точка безубыточности, выручка в месяц (от точной), руб</t>
        </is>
      </c>
      <c r="B7" s="9">
        <f>B5*Данные!B4</f>
        <v/>
      </c>
      <c r="C7" s="10" t="inlineStr">
        <is>
          <t>Точная точка в чеках × средний чек</t>
        </is>
      </c>
    </row>
    <row r="8">
      <c r="A8" s="3" t="inlineStr">
        <is>
          <t>Точка безубыточности, выручка в месяц (округл.), руб</t>
        </is>
      </c>
      <c r="B8" s="9">
        <f>B6*Данные!B4</f>
        <v/>
      </c>
      <c r="C8" s="10" t="inlineStr">
        <is>
          <t>Округленная точка × средний чек (справочно)</t>
        </is>
      </c>
    </row>
    <row r="9">
      <c r="A9" s="3" t="inlineStr">
        <is>
          <t>Точка безубыточности, чеков в день</t>
        </is>
      </c>
      <c r="B9" s="11">
        <f>B5/Данные!B12</f>
        <v/>
      </c>
      <c r="C9" s="10" t="inlineStr">
        <is>
          <t>Точная точка в месяц / дней в месяце</t>
        </is>
      </c>
    </row>
    <row r="10">
      <c r="A10" s="3" t="inlineStr">
        <is>
          <t>Точка безубыточности, выручка в день (от точной), руб</t>
        </is>
      </c>
      <c r="B10" s="9">
        <f>B7/Данные!B12</f>
        <v/>
      </c>
      <c r="C10" s="10" t="inlineStr">
        <is>
          <t>Точная выручка в месяц / дней в месяце</t>
        </is>
      </c>
    </row>
    <row r="11">
      <c r="A11" s="3" t="inlineStr">
        <is>
          <t>Плановая выручка при 1800 чеках, руб</t>
        </is>
      </c>
      <c r="B11" s="9">
        <f>Данные!B11*Данные!B4</f>
        <v/>
      </c>
      <c r="C11" s="10" t="inlineStr">
        <is>
          <t>План чеков × средний чек</t>
        </is>
      </c>
    </row>
    <row r="12">
      <c r="A12" s="3" t="inlineStr">
        <is>
          <t>Плановая прибыль при 1800 чеках, руб</t>
        </is>
      </c>
      <c r="B12" s="9">
        <f>Данные!B11*B4-Данные!B10</f>
        <v/>
      </c>
      <c r="C12" s="10" t="inlineStr">
        <is>
          <t>План чеков × маржинальный доход − постоянные затраты</t>
        </is>
      </c>
    </row>
    <row r="13">
      <c r="A13" s="3" t="inlineStr">
        <is>
          <t>Запас прочности при 1800 чеках</t>
        </is>
      </c>
      <c r="B13" s="13">
        <f>(Данные!B11-B5)/Данные!B11</f>
        <v/>
      </c>
      <c r="C13" s="10" t="inlineStr">
        <is>
          <t>(План − точная точка) / план</t>
        </is>
      </c>
    </row>
    <row r="14">
      <c r="A14" s="3" t="inlineStr">
        <is>
          <t>Запас прочности, чеков</t>
        </is>
      </c>
      <c r="B14" s="11">
        <f>Данные!B11-B5</f>
        <v/>
      </c>
      <c r="C14" s="10" t="inlineStr">
        <is>
          <t>План − точная точка</t>
        </is>
      </c>
    </row>
    <row r="15">
      <c r="A15" s="3" t="inlineStr">
        <is>
          <t>Запас прочности, выручка, руб</t>
        </is>
      </c>
      <c r="B15" s="9">
        <f>B14*Данные!B4</f>
        <v/>
      </c>
      <c r="C15" s="10" t="inlineStr">
        <is>
          <t>Запас в чеках × средний чек</t>
        </is>
      </c>
    </row>
    <row r="16">
      <c r="A16" s="3" t="inlineStr">
        <is>
          <t>Маржинальный доход при плане 1800 чеков, руб</t>
        </is>
      </c>
      <c r="B16" s="9">
        <f>Данные!B11*B4</f>
        <v/>
      </c>
      <c r="C16" s="10" t="inlineStr">
        <is>
          <t>План чеков × маржинальный доход</t>
        </is>
      </c>
    </row>
    <row r="17">
      <c r="A17" s="3" t="inlineStr">
        <is>
          <t>Переменные затраты при плане 1800 чеков, руб</t>
        </is>
      </c>
      <c r="B17" s="9">
        <f>Данные!B11*Данные!B5</f>
        <v/>
      </c>
      <c r="C17" s="10" t="inlineStr">
        <is>
          <t>План чеков × переменные затраты на чек</t>
        </is>
      </c>
    </row>
    <row r="18">
      <c r="A18" s="3" t="inlineStr">
        <is>
          <t>Совокупные затраты при плане 1800 чеков, руб</t>
        </is>
      </c>
      <c r="B18" s="9">
        <f>Данные!B10+B17</f>
        <v/>
      </c>
      <c r="C18" s="10" t="inlineStr">
        <is>
          <t>Постоянные + переменные затраты</t>
        </is>
      </c>
    </row>
    <row r="19">
      <c r="A19" s="3" t="inlineStr">
        <is>
          <t>Прибыль при плане 1800 чеков (проверка), руб</t>
        </is>
      </c>
      <c r="B19" s="9">
        <f>B11-B18</f>
        <v/>
      </c>
      <c r="C19" s="10" t="inlineStr">
        <is>
          <t>Плановая выручка − совокупные затраты</t>
        </is>
      </c>
    </row>
    <row r="21">
      <c r="A21" s="14" t="inlineStr">
        <is>
          <t>Контроль: постоянные затраты = маржинальный доход в точке</t>
        </is>
      </c>
      <c r="B21" s="15">
        <f>ROUND(Данные!B10,6)=ROUND(B5*B4,6)</f>
        <v/>
      </c>
      <c r="C21" s="10" t="inlineStr">
        <is>
          <t>Excel: ИСТИНА означает, что контроль сходится</t>
        </is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21" customWidth="1" min="4" max="4"/>
  </cols>
  <sheetData>
    <row r="1">
      <c r="A1" s="1" t="inlineStr">
        <is>
          <t>Диаграмма точки безубыточности</t>
        </is>
      </c>
    </row>
    <row r="3">
      <c r="A3" s="2" t="inlineStr">
        <is>
          <t>Чеков в месяц</t>
        </is>
      </c>
      <c r="B3" s="2" t="inlineStr">
        <is>
          <t>Выручка, руб</t>
        </is>
      </c>
      <c r="C3" s="2" t="inlineStr">
        <is>
          <t>Совокупные затраты, руб</t>
        </is>
      </c>
      <c r="D3" s="2" t="inlineStr">
        <is>
          <t>Прибыль, руб</t>
        </is>
      </c>
    </row>
    <row r="4">
      <c r="A4" s="16" t="n">
        <v>0</v>
      </c>
      <c r="B4" s="17">
        <f>A4*Данные!$B$4</f>
        <v/>
      </c>
      <c r="C4" s="17">
        <f>Данные!$B$10+A4*Данные!$B$5</f>
        <v/>
      </c>
      <c r="D4" s="17">
        <f>B4-C4</f>
        <v/>
      </c>
    </row>
    <row r="5">
      <c r="A5" s="16" t="n">
        <v>500</v>
      </c>
      <c r="B5" s="17">
        <f>A5*Данные!$B$4</f>
        <v/>
      </c>
      <c r="C5" s="17">
        <f>Данные!$B$10+A5*Данные!$B$5</f>
        <v/>
      </c>
      <c r="D5" s="17">
        <f>B5-C5</f>
        <v/>
      </c>
    </row>
    <row r="6">
      <c r="A6" s="16" t="n">
        <v>1000</v>
      </c>
      <c r="B6" s="17">
        <f>A6*Данные!$B$4</f>
        <v/>
      </c>
      <c r="C6" s="17">
        <f>Данные!$B$10+A6*Данные!$B$5</f>
        <v/>
      </c>
      <c r="D6" s="17">
        <f>B6-C6</f>
        <v/>
      </c>
    </row>
    <row r="7">
      <c r="A7" s="16" t="n">
        <v>1521.739130434783</v>
      </c>
      <c r="B7" s="17">
        <f>A7*Данные!$B$4</f>
        <v/>
      </c>
      <c r="C7" s="17">
        <f>Данные!$B$10+A7*Данные!$B$5</f>
        <v/>
      </c>
      <c r="D7" s="17">
        <f>B7-C7</f>
        <v/>
      </c>
    </row>
    <row r="8">
      <c r="A8" s="16" t="n">
        <v>1800</v>
      </c>
      <c r="B8" s="17">
        <f>A8*Данные!$B$4</f>
        <v/>
      </c>
      <c r="C8" s="17">
        <f>Данные!$B$10+A8*Данные!$B$5</f>
        <v/>
      </c>
      <c r="D8" s="17">
        <f>B8-C8</f>
        <v/>
      </c>
    </row>
    <row r="9">
      <c r="A9" s="16" t="n">
        <v>2000</v>
      </c>
      <c r="B9" s="17">
        <f>A9*Данные!$B$4</f>
        <v/>
      </c>
      <c r="C9" s="17">
        <f>Данные!$B$10+A9*Данные!$B$5</f>
        <v/>
      </c>
      <c r="D9" s="17">
        <f>B9-C9</f>
        <v/>
      </c>
    </row>
    <row r="10">
      <c r="A10" s="16" t="n">
        <v>2500</v>
      </c>
      <c r="B10" s="17">
        <f>A10*Данные!$B$4</f>
        <v/>
      </c>
      <c r="C10" s="17">
        <f>Данные!$B$10+A10*Данные!$B$5</f>
        <v/>
      </c>
      <c r="D10" s="17">
        <f>B10-C10</f>
        <v/>
      </c>
    </row>
    <row r="12">
      <c r="A12" s="8" t="inlineStr">
        <is>
          <t>Точка безубыточности выделена вертикальной пунктирной линией.</t>
        </is>
      </c>
    </row>
  </sheetData>
  <mergeCells count="1">
    <mergeCell ref="A1:C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2026-10-25T06:31:44Z</dcterms:created>
  <dcterms:modified xmlns:dcterms="http://purl.org/dc/terms/" xmlns:xsi="http://www.w3.org/2001/XMLSchema-instance" xsi:type="dcterms:W3CDTF">2026-10-25T06:31:44Z</dcterms:modified>
</cp:coreProperties>
</file>